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HALAF\Desktop\"/>
    </mc:Choice>
  </mc:AlternateContent>
  <xr:revisionPtr revIDLastSave="0" documentId="13_ncr:1_{1B4CECAB-5464-47FD-A6B6-BA8DF1D35108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الابتدائية" sheetId="2" r:id="rId1"/>
    <sheet name="المتوسطة" sheetId="3" r:id="rId2"/>
    <sheet name="الثانوية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8" i="3" l="1"/>
  <c r="S8" i="3"/>
  <c r="T8" i="3"/>
  <c r="N10" i="3"/>
  <c r="O10" i="3"/>
  <c r="P10" i="3"/>
  <c r="N15" i="3"/>
  <c r="O15" i="3"/>
  <c r="P15" i="3"/>
  <c r="R15" i="3"/>
  <c r="S15" i="3"/>
  <c r="T15" i="3"/>
  <c r="X15" i="3"/>
  <c r="Y15" i="3"/>
  <c r="Z15" i="3"/>
  <c r="K33" i="2" l="1"/>
  <c r="J33" i="2"/>
  <c r="I33" i="2"/>
  <c r="R10" i="4"/>
  <c r="Q10" i="4"/>
  <c r="P10" i="4"/>
  <c r="N10" i="4"/>
  <c r="M10" i="4"/>
  <c r="L10" i="4"/>
  <c r="J10" i="4"/>
  <c r="I10" i="4"/>
  <c r="H10" i="4"/>
  <c r="F10" i="4"/>
  <c r="E10" i="4"/>
  <c r="D10" i="4"/>
  <c r="J4" i="4"/>
  <c r="I4" i="4"/>
  <c r="H4" i="4"/>
  <c r="V4" i="4"/>
  <c r="U4" i="4"/>
  <c r="T4" i="4"/>
  <c r="N4" i="4"/>
  <c r="M4" i="4"/>
  <c r="L4" i="4"/>
  <c r="R4" i="4"/>
  <c r="Q4" i="4"/>
  <c r="P4" i="4"/>
  <c r="F4" i="4"/>
  <c r="E4" i="4"/>
  <c r="D4" i="4"/>
  <c r="O27" i="2"/>
  <c r="N27" i="2"/>
  <c r="M27" i="2"/>
  <c r="K27" i="2"/>
  <c r="J27" i="2"/>
  <c r="I27" i="2"/>
  <c r="O21" i="2"/>
  <c r="N21" i="2"/>
  <c r="M21" i="2"/>
  <c r="K21" i="2"/>
  <c r="J21" i="2"/>
  <c r="I21" i="2"/>
  <c r="F21" i="2"/>
  <c r="E21" i="2"/>
  <c r="D21" i="2"/>
  <c r="O15" i="2"/>
  <c r="N15" i="2"/>
  <c r="M15" i="2"/>
  <c r="K15" i="2"/>
  <c r="J15" i="2"/>
  <c r="I15" i="2"/>
  <c r="F15" i="2"/>
  <c r="E15" i="2"/>
  <c r="D15" i="2"/>
  <c r="F3" i="2"/>
  <c r="E3" i="2"/>
  <c r="D3" i="2"/>
  <c r="K3" i="2"/>
  <c r="J3" i="2"/>
  <c r="I3" i="2"/>
  <c r="F9" i="2"/>
  <c r="E9" i="2"/>
  <c r="D9" i="2"/>
  <c r="K9" i="2"/>
  <c r="J9" i="2"/>
  <c r="I9" i="2"/>
  <c r="F33" i="2"/>
  <c r="E33" i="2"/>
  <c r="D33" i="2"/>
  <c r="F27" i="2"/>
  <c r="E27" i="2"/>
  <c r="D27" i="2"/>
  <c r="T4" i="3" l="1"/>
  <c r="S4" i="3"/>
  <c r="R4" i="3"/>
  <c r="K15" i="3"/>
  <c r="J15" i="3"/>
  <c r="I15" i="3"/>
  <c r="F15" i="3"/>
  <c r="E15" i="3"/>
  <c r="D15" i="3"/>
  <c r="K10" i="3"/>
  <c r="J10" i="3"/>
  <c r="I10" i="3"/>
  <c r="F10" i="3"/>
  <c r="E10" i="3"/>
  <c r="D10" i="3"/>
  <c r="P4" i="3"/>
  <c r="O4" i="3"/>
  <c r="N4" i="3"/>
  <c r="I4" i="3"/>
  <c r="J4" i="3"/>
  <c r="K4" i="3"/>
  <c r="E4" i="3"/>
  <c r="F4" i="3"/>
  <c r="D4" i="3"/>
</calcChain>
</file>

<file path=xl/sharedStrings.xml><?xml version="1.0" encoding="utf-8"?>
<sst xmlns="http://schemas.openxmlformats.org/spreadsheetml/2006/main" count="109" uniqueCount="40">
  <si>
    <t>الصف</t>
  </si>
  <si>
    <t>الانحراف المعياري</t>
  </si>
  <si>
    <t>لغتي</t>
  </si>
  <si>
    <t>رياضيات</t>
  </si>
  <si>
    <t>متوسط درجة المادة</t>
  </si>
  <si>
    <t>نسبة تحصيل المادة</t>
  </si>
  <si>
    <t>الدرجة المعيارية</t>
  </si>
  <si>
    <t>إحصاء درجات المادة</t>
  </si>
  <si>
    <t>علوم</t>
  </si>
  <si>
    <t>دراسات اجتماعية</t>
  </si>
  <si>
    <t>حديث</t>
  </si>
  <si>
    <t>توحيد</t>
  </si>
  <si>
    <t>لغة عربية 2</t>
  </si>
  <si>
    <t>كيمياء 1</t>
  </si>
  <si>
    <t>فيزياء 1</t>
  </si>
  <si>
    <t>رياضيات 2</t>
  </si>
  <si>
    <t>لغة عربية 4</t>
  </si>
  <si>
    <t>رياضيات 4</t>
  </si>
  <si>
    <t>كيمياء 2</t>
  </si>
  <si>
    <t>فيزياء 2</t>
  </si>
  <si>
    <t>مقبول</t>
  </si>
  <si>
    <t>تعهد</t>
  </si>
  <si>
    <t>لا يقبل</t>
  </si>
  <si>
    <t>أول متوسط</t>
  </si>
  <si>
    <t>ثاني متوسط</t>
  </si>
  <si>
    <t>ثالث متوسط</t>
  </si>
  <si>
    <t>لغة انجليزية</t>
  </si>
  <si>
    <t>الأول الابتدائي</t>
  </si>
  <si>
    <t>الثاني الابتدائي</t>
  </si>
  <si>
    <t>الثالث الابتدائي</t>
  </si>
  <si>
    <t>الرابع الابتدائي</t>
  </si>
  <si>
    <t>الخامس الابتدائي</t>
  </si>
  <si>
    <t>السادس الابتدائي</t>
  </si>
  <si>
    <t>الأول الثانوي</t>
  </si>
  <si>
    <t>الثاني الثانوي</t>
  </si>
  <si>
    <t>فقه</t>
  </si>
  <si>
    <t>English</t>
  </si>
  <si>
    <t>نسب القبول في مدارس الخندق الأهلية للعام الدراسي 1441 هـ 
المرحلة الابتدائية</t>
  </si>
  <si>
    <t>نسب القبول في مدارس الخندق الأهلية للعام الدراسي 1441 هـ 
المرحلة المتوسطة</t>
  </si>
  <si>
    <t>نسب القبول في مدارس الخندق الأهلية للعام الدراسي 1441 هـ 
المرحلة الثانوية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</si>
</sst>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3333"/>
      <name val="NeoSansArabic"/>
    </font>
    <font>
      <sz val="12"/>
      <color rgb="FF333333"/>
      <name val="NeoSansArabic"/>
    </font>
    <font>
      <sz val="16"/>
      <color rgb="FF333333"/>
      <name val="NeoSansArabic"/>
    </font>
    <font>
      <b/>
      <sz val="12"/>
      <color theme="1"/>
      <name val="Calibri"/>
      <family val="2"/>
      <scheme val="minor"/>
    </font>
    <font>
      <b/>
      <sz val="16"/>
      <color rgb="FF333333"/>
      <name val="NeoSansArabic"/>
    </font>
    <font>
      <sz val="11"/>
      <color rgb="FF333333"/>
      <name val="NeoSansArabic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 style="medium">
        <color rgb="FFDDDDDD"/>
      </top>
      <bottom style="medium">
        <color rgb="FFE8E8E8"/>
      </bottom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DDDDDD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DDDDDD"/>
      </bottom>
      <diagonal/>
    </border>
    <border>
      <left/>
      <right style="medium">
        <color rgb="FFE8E8E8"/>
      </right>
      <top style="medium">
        <color rgb="FFDDDDDD"/>
      </top>
      <bottom style="medium">
        <color rgb="FFE8E8E8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/>
      <diagonal/>
    </border>
    <border>
      <left style="medium">
        <color rgb="FFE8E8E8"/>
      </left>
      <right style="medium">
        <color rgb="FFE8E8E8"/>
      </right>
      <top/>
      <bottom/>
      <diagonal/>
    </border>
    <border>
      <left style="medium">
        <color rgb="FFE8E8E8"/>
      </left>
      <right style="medium">
        <color rgb="FFE8E8E8"/>
      </right>
      <top/>
      <bottom style="medium">
        <color rgb="FFDDDDDD"/>
      </bottom>
      <diagonal/>
    </border>
    <border>
      <left/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/>
      <right style="medium">
        <color rgb="FFE8E8E8"/>
      </right>
      <top style="medium">
        <color rgb="FFE8E8E8"/>
      </top>
      <bottom style="medium">
        <color rgb="FFDDDDDD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4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164" fontId="3" fillId="6" borderId="11" xfId="0" applyNumberFormat="1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164" fontId="3" fillId="7" borderId="1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0" borderId="14" xfId="0" applyFont="1" applyBorder="1"/>
    <xf numFmtId="164" fontId="3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7" fillId="0" borderId="14" xfId="0" applyFont="1" applyBorder="1"/>
    <xf numFmtId="164" fontId="2" fillId="0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6" fillId="9" borderId="14" xfId="0" applyFont="1" applyFill="1" applyBorder="1" applyAlignment="1">
      <alignment vertical="center" wrapText="1"/>
    </xf>
    <xf numFmtId="0" fontId="5" fillId="0" borderId="14" xfId="0" applyFont="1" applyFill="1" applyBorder="1"/>
    <xf numFmtId="0" fontId="5" fillId="0" borderId="14" xfId="0" applyFont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64" fontId="2" fillId="6" borderId="14" xfId="0" applyNumberFormat="1" applyFont="1" applyFill="1" applyBorder="1" applyAlignment="1">
      <alignment horizontal="center" vertical="center" wrapText="1"/>
    </xf>
    <xf numFmtId="164" fontId="2" fillId="5" borderId="14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3" fillId="6" borderId="14" xfId="0" applyNumberFormat="1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164" fontId="3" fillId="7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164" fontId="3" fillId="7" borderId="10" xfId="0" applyNumberFormat="1" applyFont="1" applyFill="1" applyBorder="1" applyAlignment="1">
      <alignment horizontal="center" vertical="center" wrapText="1"/>
    </xf>
    <xf numFmtId="164" fontId="3" fillId="7" borderId="11" xfId="0" applyNumberFormat="1" applyFont="1" applyFill="1" applyBorder="1" applyAlignment="1">
      <alignment horizontal="center" vertical="center" wrapText="1"/>
    </xf>
    <xf numFmtId="164" fontId="3" fillId="7" borderId="12" xfId="0" applyNumberFormat="1" applyFont="1" applyFill="1" applyBorder="1" applyAlignment="1">
      <alignment horizontal="center" vertical="center" wrapText="1"/>
    </xf>
    <xf numFmtId="164" fontId="3" fillId="6" borderId="10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164" fontId="3" fillId="6" borderId="12" xfId="0" applyNumberFormat="1" applyFont="1" applyFill="1" applyBorder="1" applyAlignment="1">
      <alignment horizontal="center" vertical="center" wrapText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rightToLeft="1" workbookViewId="0">
      <selection activeCell="C14" sqref="C14:F14"/>
    </sheetView>
  </sheetViews>
  <sheetFormatPr defaultColWidth="8.88671875" defaultRowHeight="15.6"/>
  <cols>
    <col min="1" max="1" width="13.88671875" style="17" bestFit="1" customWidth="1"/>
    <col min="2" max="2" width="14.6640625" style="17" customWidth="1"/>
    <col min="3" max="3" width="8.77734375" style="17" bestFit="1" customWidth="1"/>
    <col min="4" max="6" width="7.21875" style="17" bestFit="1" customWidth="1"/>
    <col min="7" max="7" width="3.77734375" style="18" customWidth="1"/>
    <col min="8" max="8" width="9.6640625" style="17" customWidth="1"/>
    <col min="9" max="9" width="8.44140625" style="17" bestFit="1" customWidth="1"/>
    <col min="10" max="11" width="7.21875" style="17" bestFit="1" customWidth="1"/>
    <col min="12" max="12" width="6.6640625" style="17" bestFit="1" customWidth="1"/>
    <col min="13" max="15" width="7.21875" style="17" bestFit="1" customWidth="1"/>
    <col min="16" max="16" width="10.6640625" style="17" bestFit="1" customWidth="1"/>
    <col min="17" max="34" width="8.88671875" style="17"/>
    <col min="35" max="35" width="8.6640625" style="17" bestFit="1" customWidth="1"/>
    <col min="36" max="40" width="6.6640625" style="17" bestFit="1" customWidth="1"/>
    <col min="41" max="16384" width="8.88671875" style="17"/>
  </cols>
  <sheetData>
    <row r="1" spans="1:15" ht="34.200000000000003" customHeight="1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>
      <c r="A2" s="51" t="s">
        <v>27</v>
      </c>
      <c r="B2" s="30"/>
      <c r="C2" s="52" t="s">
        <v>2</v>
      </c>
      <c r="D2" s="52"/>
      <c r="E2" s="52"/>
      <c r="F2" s="52"/>
      <c r="G2" s="39"/>
      <c r="H2" s="52" t="s">
        <v>3</v>
      </c>
      <c r="I2" s="52"/>
      <c r="J2" s="52"/>
      <c r="K2" s="52"/>
      <c r="L2" s="40"/>
      <c r="M2" s="40"/>
      <c r="N2" s="40"/>
      <c r="O2" s="40"/>
    </row>
    <row r="3" spans="1:15" ht="31.2">
      <c r="A3" s="51"/>
      <c r="B3" s="25" t="s">
        <v>4</v>
      </c>
      <c r="C3" s="41">
        <v>18.68</v>
      </c>
      <c r="D3" s="53">
        <f>(C3-C5)/30</f>
        <v>0.55533333333333335</v>
      </c>
      <c r="E3" s="54">
        <f>(C3-(2*C5))/30</f>
        <v>0.48800000000000004</v>
      </c>
      <c r="F3" s="55">
        <f>(C3-(3*C5))/30</f>
        <v>0.42066666666666663</v>
      </c>
      <c r="G3" s="42"/>
      <c r="H3" s="43">
        <v>24.73</v>
      </c>
      <c r="I3" s="53">
        <f>(H3-H5)/20</f>
        <v>0.98499999999999999</v>
      </c>
      <c r="J3" s="54">
        <f>(H3-(2*H5))/20</f>
        <v>0.73350000000000004</v>
      </c>
      <c r="K3" s="55">
        <f>(H3-(3*H5))/20</f>
        <v>0.48200000000000004</v>
      </c>
      <c r="L3" s="40"/>
      <c r="M3" s="40"/>
      <c r="N3" s="40"/>
      <c r="O3" s="40"/>
    </row>
    <row r="4" spans="1:15" ht="21">
      <c r="A4" s="51"/>
      <c r="B4" s="27" t="s">
        <v>5</v>
      </c>
      <c r="C4" s="44">
        <v>93.41</v>
      </c>
      <c r="D4" s="53"/>
      <c r="E4" s="54"/>
      <c r="F4" s="55"/>
      <c r="G4" s="42"/>
      <c r="H4" s="44">
        <v>82.43</v>
      </c>
      <c r="I4" s="53"/>
      <c r="J4" s="54"/>
      <c r="K4" s="55"/>
      <c r="L4" s="40"/>
      <c r="M4" s="40"/>
      <c r="N4" s="40"/>
      <c r="O4" s="40"/>
    </row>
    <row r="5" spans="1:15">
      <c r="A5" s="51"/>
      <c r="B5" s="25" t="s">
        <v>1</v>
      </c>
      <c r="C5" s="25">
        <v>2.02</v>
      </c>
      <c r="D5" s="53"/>
      <c r="E5" s="54"/>
      <c r="F5" s="55"/>
      <c r="G5" s="42"/>
      <c r="H5" s="41">
        <v>5.03</v>
      </c>
      <c r="I5" s="53"/>
      <c r="J5" s="54"/>
      <c r="K5" s="55"/>
      <c r="L5" s="40"/>
      <c r="M5" s="40"/>
      <c r="N5" s="40"/>
      <c r="O5" s="40"/>
    </row>
    <row r="6" spans="1:15">
      <c r="A6" s="51"/>
      <c r="B6" s="40"/>
      <c r="C6" s="40"/>
      <c r="D6" s="53"/>
      <c r="E6" s="54"/>
      <c r="F6" s="55"/>
      <c r="G6" s="42"/>
      <c r="H6" s="40"/>
      <c r="I6" s="53"/>
      <c r="J6" s="54"/>
      <c r="K6" s="55"/>
      <c r="L6" s="40"/>
      <c r="M6" s="40"/>
      <c r="N6" s="40"/>
      <c r="O6" s="40"/>
    </row>
    <row r="7" spans="1:15" ht="9" customHeight="1">
      <c r="A7" s="40"/>
      <c r="B7" s="40"/>
      <c r="C7" s="40"/>
      <c r="D7" s="40"/>
      <c r="E7" s="40"/>
      <c r="F7" s="40"/>
      <c r="G7" s="45"/>
      <c r="H7" s="40"/>
      <c r="I7" s="40"/>
      <c r="J7" s="40"/>
      <c r="K7" s="40"/>
      <c r="L7" s="40"/>
      <c r="M7" s="40"/>
      <c r="N7" s="40"/>
      <c r="O7" s="40"/>
    </row>
    <row r="8" spans="1:15">
      <c r="A8" s="51" t="s">
        <v>28</v>
      </c>
      <c r="B8" s="30"/>
      <c r="C8" s="52" t="s">
        <v>2</v>
      </c>
      <c r="D8" s="52"/>
      <c r="E8" s="52"/>
      <c r="F8" s="52"/>
      <c r="G8" s="39"/>
      <c r="H8" s="52" t="s">
        <v>3</v>
      </c>
      <c r="I8" s="52"/>
      <c r="J8" s="52"/>
      <c r="K8" s="52"/>
      <c r="L8" s="40"/>
      <c r="M8" s="40"/>
      <c r="N8" s="40"/>
      <c r="O8" s="40"/>
    </row>
    <row r="9" spans="1:15" ht="31.2">
      <c r="A9" s="51"/>
      <c r="B9" s="25" t="s">
        <v>4</v>
      </c>
      <c r="C9" s="25">
        <v>16.329999999999998</v>
      </c>
      <c r="D9" s="53">
        <f>(C9-C11)/30</f>
        <v>0.42133333333333328</v>
      </c>
      <c r="E9" s="54">
        <f>(C9-(2*C11))/30</f>
        <v>0.29833333333333328</v>
      </c>
      <c r="F9" s="55">
        <f>(C9-(3*C11))/30</f>
        <v>0.17533333333333326</v>
      </c>
      <c r="G9" s="42"/>
      <c r="H9" s="25">
        <v>22.96</v>
      </c>
      <c r="I9" s="53">
        <f>(H9-H11)/20</f>
        <v>0.91149999999999998</v>
      </c>
      <c r="J9" s="54">
        <f>(H9-(2*H11))/20</f>
        <v>0.67500000000000004</v>
      </c>
      <c r="K9" s="55">
        <f>(H9-(3*H11))/20</f>
        <v>0.4385</v>
      </c>
      <c r="L9" s="40"/>
      <c r="M9" s="40"/>
      <c r="N9" s="40"/>
      <c r="O9" s="40"/>
    </row>
    <row r="10" spans="1:15" ht="21">
      <c r="A10" s="51"/>
      <c r="B10" s="27" t="s">
        <v>5</v>
      </c>
      <c r="C10" s="44">
        <v>81.67</v>
      </c>
      <c r="D10" s="53"/>
      <c r="E10" s="54"/>
      <c r="F10" s="55"/>
      <c r="G10" s="42"/>
      <c r="H10" s="44">
        <v>76.53</v>
      </c>
      <c r="I10" s="53"/>
      <c r="J10" s="54"/>
      <c r="K10" s="55"/>
      <c r="L10" s="40"/>
      <c r="M10" s="40"/>
      <c r="N10" s="40"/>
      <c r="O10" s="40"/>
    </row>
    <row r="11" spans="1:15">
      <c r="A11" s="51"/>
      <c r="B11" s="25" t="s">
        <v>1</v>
      </c>
      <c r="C11" s="25">
        <v>3.69</v>
      </c>
      <c r="D11" s="53"/>
      <c r="E11" s="54"/>
      <c r="F11" s="55"/>
      <c r="G11" s="42"/>
      <c r="H11" s="25">
        <v>4.7300000000000004</v>
      </c>
      <c r="I11" s="53"/>
      <c r="J11" s="54"/>
      <c r="K11" s="55"/>
      <c r="L11" s="40"/>
      <c r="M11" s="40"/>
      <c r="N11" s="40"/>
      <c r="O11" s="40"/>
    </row>
    <row r="12" spans="1:15">
      <c r="A12" s="51"/>
      <c r="B12" s="40"/>
      <c r="C12" s="40"/>
      <c r="D12" s="53"/>
      <c r="E12" s="54"/>
      <c r="F12" s="55"/>
      <c r="G12" s="42"/>
      <c r="H12" s="40"/>
      <c r="I12" s="53"/>
      <c r="J12" s="54"/>
      <c r="K12" s="55"/>
      <c r="L12" s="40"/>
      <c r="M12" s="40"/>
      <c r="N12" s="40"/>
      <c r="O12" s="40"/>
    </row>
    <row r="13" spans="1:15" ht="9" customHeight="1">
      <c r="A13" s="40"/>
      <c r="B13" s="40"/>
      <c r="C13" s="40"/>
      <c r="D13" s="40"/>
      <c r="E13" s="40"/>
      <c r="F13" s="40"/>
      <c r="G13" s="45"/>
      <c r="H13" s="40"/>
      <c r="I13" s="40"/>
      <c r="J13" s="40"/>
      <c r="K13" s="40"/>
      <c r="L13" s="40"/>
      <c r="M13" s="40"/>
      <c r="N13" s="40"/>
      <c r="O13" s="40"/>
    </row>
    <row r="14" spans="1:15">
      <c r="A14" s="51" t="s">
        <v>29</v>
      </c>
      <c r="B14" s="30"/>
      <c r="C14" s="52" t="s">
        <v>2</v>
      </c>
      <c r="D14" s="52"/>
      <c r="E14" s="52"/>
      <c r="F14" s="52"/>
      <c r="G14" s="39"/>
      <c r="H14" s="52" t="s">
        <v>3</v>
      </c>
      <c r="I14" s="52"/>
      <c r="J14" s="52"/>
      <c r="K14" s="52"/>
      <c r="L14" s="52" t="s">
        <v>8</v>
      </c>
      <c r="M14" s="52"/>
      <c r="N14" s="52"/>
      <c r="O14" s="52"/>
    </row>
    <row r="15" spans="1:15" ht="31.2">
      <c r="A15" s="51"/>
      <c r="B15" s="25" t="s">
        <v>4</v>
      </c>
      <c r="C15" s="25">
        <v>16.53</v>
      </c>
      <c r="D15" s="53">
        <f>(C15-C17)/30</f>
        <v>0.44866666666666671</v>
      </c>
      <c r="E15" s="54">
        <f>(C15-(2*C17))/30</f>
        <v>0.34633333333333333</v>
      </c>
      <c r="F15" s="55">
        <f>(C15-(3*C17))/30</f>
        <v>0.24400000000000008</v>
      </c>
      <c r="G15" s="42"/>
      <c r="H15" s="25">
        <v>22.08</v>
      </c>
      <c r="I15" s="53">
        <f>(H15-H17)/25</f>
        <v>0.68079999999999996</v>
      </c>
      <c r="J15" s="54">
        <f>(H15-(2*H17))/25</f>
        <v>0.47839999999999994</v>
      </c>
      <c r="K15" s="55">
        <f>(H15-(3*H17))/25</f>
        <v>0.27599999999999997</v>
      </c>
      <c r="L15" s="25">
        <v>24.13</v>
      </c>
      <c r="M15" s="53">
        <f>(L15-L17)/30</f>
        <v>0.64266666666666672</v>
      </c>
      <c r="N15" s="54">
        <f>(L15-(2*L17))/30</f>
        <v>0.48099999999999998</v>
      </c>
      <c r="O15" s="55">
        <f>(L15-(3*L17))/30</f>
        <v>0.31933333333333336</v>
      </c>
    </row>
    <row r="16" spans="1:15" ht="21">
      <c r="A16" s="51"/>
      <c r="B16" s="27" t="s">
        <v>5</v>
      </c>
      <c r="C16" s="44">
        <v>82.63</v>
      </c>
      <c r="D16" s="53"/>
      <c r="E16" s="54"/>
      <c r="F16" s="55"/>
      <c r="G16" s="42"/>
      <c r="H16" s="44">
        <v>73.59</v>
      </c>
      <c r="I16" s="53"/>
      <c r="J16" s="54"/>
      <c r="K16" s="55"/>
      <c r="L16" s="44">
        <v>80.44</v>
      </c>
      <c r="M16" s="53"/>
      <c r="N16" s="54"/>
      <c r="O16" s="55"/>
    </row>
    <row r="17" spans="1:15">
      <c r="A17" s="51"/>
      <c r="B17" s="25" t="s">
        <v>1</v>
      </c>
      <c r="C17" s="25">
        <v>3.07</v>
      </c>
      <c r="D17" s="53"/>
      <c r="E17" s="54"/>
      <c r="F17" s="55"/>
      <c r="G17" s="42"/>
      <c r="H17" s="25">
        <v>5.0599999999999996</v>
      </c>
      <c r="I17" s="53"/>
      <c r="J17" s="54"/>
      <c r="K17" s="55"/>
      <c r="L17" s="25">
        <v>4.8499999999999996</v>
      </c>
      <c r="M17" s="53"/>
      <c r="N17" s="54"/>
      <c r="O17" s="55"/>
    </row>
    <row r="18" spans="1:15">
      <c r="A18" s="51"/>
      <c r="B18" s="40"/>
      <c r="C18" s="40"/>
      <c r="D18" s="53"/>
      <c r="E18" s="54"/>
      <c r="F18" s="55"/>
      <c r="G18" s="42"/>
      <c r="H18" s="40"/>
      <c r="I18" s="53"/>
      <c r="J18" s="54"/>
      <c r="K18" s="55"/>
      <c r="L18" s="40"/>
      <c r="M18" s="53"/>
      <c r="N18" s="54"/>
      <c r="O18" s="55"/>
    </row>
    <row r="19" spans="1:15" ht="9" customHeight="1">
      <c r="A19" s="40"/>
      <c r="B19" s="40"/>
      <c r="C19" s="40"/>
      <c r="D19" s="40"/>
      <c r="E19" s="40"/>
      <c r="F19" s="40"/>
      <c r="G19" s="45"/>
      <c r="H19" s="40"/>
      <c r="I19" s="40"/>
      <c r="J19" s="40"/>
      <c r="K19" s="40"/>
      <c r="L19" s="40"/>
      <c r="M19" s="40"/>
      <c r="N19" s="40"/>
      <c r="O19" s="40"/>
    </row>
    <row r="20" spans="1:15">
      <c r="A20" s="51" t="s">
        <v>30</v>
      </c>
      <c r="B20" s="30"/>
      <c r="C20" s="52" t="s">
        <v>2</v>
      </c>
      <c r="D20" s="52"/>
      <c r="E20" s="52"/>
      <c r="F20" s="52"/>
      <c r="G20" s="39"/>
      <c r="H20" s="52" t="s">
        <v>3</v>
      </c>
      <c r="I20" s="52"/>
      <c r="J20" s="52"/>
      <c r="K20" s="52"/>
      <c r="L20" s="52" t="s">
        <v>8</v>
      </c>
      <c r="M20" s="52"/>
      <c r="N20" s="52"/>
      <c r="O20" s="52"/>
    </row>
    <row r="21" spans="1:15" ht="31.2">
      <c r="A21" s="51"/>
      <c r="B21" s="25" t="s">
        <v>4</v>
      </c>
      <c r="C21" s="25">
        <v>30.26</v>
      </c>
      <c r="D21" s="53">
        <f>(C21-C23)/30</f>
        <v>0.76466666666666672</v>
      </c>
      <c r="E21" s="54">
        <f>(C21-(2*C23))/30</f>
        <v>0.52066666666666672</v>
      </c>
      <c r="F21" s="55">
        <f>(C21-(3*C23))/30</f>
        <v>0.27666666666666667</v>
      </c>
      <c r="G21" s="42"/>
      <c r="H21" s="25">
        <v>27.55</v>
      </c>
      <c r="I21" s="53">
        <f>(H21-H23)/20</f>
        <v>1.0190000000000001</v>
      </c>
      <c r="J21" s="54">
        <f>(H21-(2*H23))/20</f>
        <v>0.66050000000000009</v>
      </c>
      <c r="K21" s="55">
        <f>(H21-(3*H23))/20</f>
        <v>0.30200000000000016</v>
      </c>
      <c r="L21" s="25">
        <v>27.24</v>
      </c>
      <c r="M21" s="53">
        <f>(L21-L23)/30</f>
        <v>0.61066666666666669</v>
      </c>
      <c r="N21" s="54">
        <f>(L21-(2*L23))/30</f>
        <v>0.3133333333333333</v>
      </c>
      <c r="O21" s="55">
        <f>(L21-(3*L23))/30</f>
        <v>1.6000000000000014E-2</v>
      </c>
    </row>
    <row r="22" spans="1:15" ht="21">
      <c r="A22" s="51"/>
      <c r="B22" s="27" t="s">
        <v>5</v>
      </c>
      <c r="C22" s="44">
        <v>75.66</v>
      </c>
      <c r="D22" s="53"/>
      <c r="E22" s="54"/>
      <c r="F22" s="55"/>
      <c r="G22" s="42"/>
      <c r="H22" s="44">
        <v>68.88</v>
      </c>
      <c r="I22" s="53"/>
      <c r="J22" s="54"/>
      <c r="K22" s="55"/>
      <c r="L22" s="44">
        <v>68.099999999999994</v>
      </c>
      <c r="M22" s="53"/>
      <c r="N22" s="54"/>
      <c r="O22" s="55"/>
    </row>
    <row r="23" spans="1:15">
      <c r="A23" s="51"/>
      <c r="B23" s="25" t="s">
        <v>1</v>
      </c>
      <c r="C23" s="25">
        <v>7.32</v>
      </c>
      <c r="D23" s="53"/>
      <c r="E23" s="54"/>
      <c r="F23" s="55"/>
      <c r="G23" s="42"/>
      <c r="H23" s="25">
        <v>7.17</v>
      </c>
      <c r="I23" s="53"/>
      <c r="J23" s="54"/>
      <c r="K23" s="55"/>
      <c r="L23" s="25">
        <v>8.92</v>
      </c>
      <c r="M23" s="53"/>
      <c r="N23" s="54"/>
      <c r="O23" s="55"/>
    </row>
    <row r="24" spans="1:15">
      <c r="A24" s="51"/>
      <c r="B24" s="40"/>
      <c r="C24" s="40"/>
      <c r="D24" s="53"/>
      <c r="E24" s="54"/>
      <c r="F24" s="55"/>
      <c r="G24" s="42"/>
      <c r="H24" s="40"/>
      <c r="I24" s="53"/>
      <c r="J24" s="54"/>
      <c r="K24" s="55"/>
      <c r="L24" s="40"/>
      <c r="M24" s="53"/>
      <c r="N24" s="54"/>
      <c r="O24" s="55"/>
    </row>
    <row r="25" spans="1:15" ht="10.8" customHeight="1">
      <c r="A25" s="40"/>
      <c r="B25" s="40"/>
      <c r="C25" s="40"/>
      <c r="D25" s="40"/>
      <c r="E25" s="40"/>
      <c r="F25" s="40"/>
      <c r="G25" s="45"/>
      <c r="H25" s="40"/>
      <c r="I25" s="40"/>
      <c r="J25" s="40"/>
      <c r="K25" s="40"/>
      <c r="L25" s="40"/>
      <c r="M25" s="40"/>
      <c r="N25" s="40"/>
      <c r="O25" s="40"/>
    </row>
    <row r="26" spans="1:15">
      <c r="A26" s="51" t="s">
        <v>31</v>
      </c>
      <c r="B26" s="30"/>
      <c r="C26" s="52" t="s">
        <v>2</v>
      </c>
      <c r="D26" s="52"/>
      <c r="E26" s="52"/>
      <c r="F26" s="52"/>
      <c r="G26" s="39"/>
      <c r="H26" s="52" t="s">
        <v>3</v>
      </c>
      <c r="I26" s="52"/>
      <c r="J26" s="52"/>
      <c r="K26" s="52"/>
      <c r="L26" s="52" t="s">
        <v>35</v>
      </c>
      <c r="M26" s="52"/>
      <c r="N26" s="52"/>
      <c r="O26" s="52"/>
    </row>
    <row r="27" spans="1:15" ht="31.2">
      <c r="A27" s="51"/>
      <c r="B27" s="25" t="s">
        <v>4</v>
      </c>
      <c r="C27" s="25">
        <v>31.69</v>
      </c>
      <c r="D27" s="53">
        <f>(C27-C29)/40</f>
        <v>0.65700000000000003</v>
      </c>
      <c r="E27" s="54">
        <f>(C27-(2*C29))/40</f>
        <v>0.52175000000000005</v>
      </c>
      <c r="F27" s="55">
        <f>(C27-(3*C29))/40</f>
        <v>0.38650000000000001</v>
      </c>
      <c r="G27" s="42"/>
      <c r="H27" s="25">
        <v>25.93</v>
      </c>
      <c r="I27" s="53">
        <f>(H27-H29)/30</f>
        <v>0.60633333333333328</v>
      </c>
      <c r="J27" s="54">
        <f>(H27-(2*H29))/30</f>
        <v>0.34833333333333333</v>
      </c>
      <c r="K27" s="55">
        <f>(H27-(3*H29))/30</f>
        <v>9.0333333333333363E-2</v>
      </c>
      <c r="L27" s="25">
        <v>30.56</v>
      </c>
      <c r="M27" s="53">
        <f>(L27-L29)/30</f>
        <v>0.79366666666666663</v>
      </c>
      <c r="N27" s="54">
        <f>(L27-(2*L29))/30</f>
        <v>0.56866666666666665</v>
      </c>
      <c r="O27" s="55">
        <f>(L27-(3*L29))/30</f>
        <v>0.34366666666666662</v>
      </c>
    </row>
    <row r="28" spans="1:15" ht="21">
      <c r="A28" s="51"/>
      <c r="B28" s="27" t="s">
        <v>5</v>
      </c>
      <c r="C28" s="44">
        <v>79.22</v>
      </c>
      <c r="D28" s="53"/>
      <c r="E28" s="54"/>
      <c r="F28" s="55"/>
      <c r="G28" s="42"/>
      <c r="H28" s="44">
        <v>64.83</v>
      </c>
      <c r="I28" s="53"/>
      <c r="J28" s="54"/>
      <c r="K28" s="55"/>
      <c r="L28" s="44">
        <v>76.39</v>
      </c>
      <c r="M28" s="53"/>
      <c r="N28" s="54"/>
      <c r="O28" s="55"/>
    </row>
    <row r="29" spans="1:15">
      <c r="A29" s="51"/>
      <c r="B29" s="25" t="s">
        <v>1</v>
      </c>
      <c r="C29" s="25">
        <v>5.41</v>
      </c>
      <c r="D29" s="53"/>
      <c r="E29" s="54"/>
      <c r="F29" s="55"/>
      <c r="G29" s="42"/>
      <c r="H29" s="25">
        <v>7.74</v>
      </c>
      <c r="I29" s="53"/>
      <c r="J29" s="54"/>
      <c r="K29" s="55"/>
      <c r="L29" s="25">
        <v>6.75</v>
      </c>
      <c r="M29" s="53"/>
      <c r="N29" s="54"/>
      <c r="O29" s="55"/>
    </row>
    <row r="30" spans="1:15">
      <c r="A30" s="51"/>
      <c r="B30" s="40"/>
      <c r="C30" s="40"/>
      <c r="D30" s="53"/>
      <c r="E30" s="54"/>
      <c r="F30" s="55"/>
      <c r="G30" s="42"/>
      <c r="H30" s="40"/>
      <c r="I30" s="53"/>
      <c r="J30" s="54"/>
      <c r="K30" s="55"/>
      <c r="L30" s="40"/>
      <c r="M30" s="53"/>
      <c r="N30" s="54"/>
      <c r="O30" s="55"/>
    </row>
    <row r="31" spans="1:15" ht="10.8" customHeight="1">
      <c r="A31" s="40"/>
      <c r="B31" s="40"/>
      <c r="C31" s="40"/>
      <c r="D31" s="40"/>
      <c r="E31" s="40"/>
      <c r="F31" s="40"/>
      <c r="G31" s="45"/>
      <c r="H31" s="40"/>
      <c r="I31" s="40"/>
      <c r="J31" s="40"/>
      <c r="K31" s="40"/>
      <c r="L31" s="40"/>
      <c r="M31" s="40"/>
      <c r="N31" s="40"/>
      <c r="O31" s="40"/>
    </row>
    <row r="32" spans="1:15">
      <c r="A32" s="51" t="s">
        <v>32</v>
      </c>
      <c r="B32" s="30"/>
      <c r="C32" s="52" t="s">
        <v>2</v>
      </c>
      <c r="D32" s="52"/>
      <c r="E32" s="52"/>
      <c r="F32" s="52"/>
      <c r="G32" s="39"/>
      <c r="H32" s="30"/>
      <c r="I32" s="52" t="s">
        <v>3</v>
      </c>
      <c r="J32" s="52"/>
      <c r="K32" s="52"/>
      <c r="L32" s="52"/>
      <c r="M32" s="40"/>
      <c r="N32" s="40"/>
      <c r="O32" s="40"/>
    </row>
    <row r="33" spans="1:15" ht="31.65" customHeight="1">
      <c r="A33" s="51"/>
      <c r="B33" s="25" t="s">
        <v>4</v>
      </c>
      <c r="C33" s="25">
        <v>28.76</v>
      </c>
      <c r="D33" s="53">
        <f>(C33-C35)/40</f>
        <v>0.54425000000000012</v>
      </c>
      <c r="E33" s="54">
        <f>(C33-(2*C35))/40</f>
        <v>0.36950000000000005</v>
      </c>
      <c r="F33" s="55">
        <f>(C33-(3*C35))/40</f>
        <v>0.19475000000000006</v>
      </c>
      <c r="G33" s="42"/>
      <c r="H33" s="25">
        <v>21.67</v>
      </c>
      <c r="I33" s="53">
        <f>(H33-H35)/40</f>
        <v>0.33300000000000007</v>
      </c>
      <c r="J33" s="54">
        <f>(H33-(2*H35))/40</f>
        <v>0.12425000000000005</v>
      </c>
      <c r="K33" s="55">
        <f>(H33-(3*H35))/40</f>
        <v>-8.4499999999999881E-2</v>
      </c>
      <c r="L33" s="40"/>
      <c r="M33" s="40"/>
      <c r="N33" s="40"/>
      <c r="O33" s="40"/>
    </row>
    <row r="34" spans="1:15" ht="31.65" customHeight="1">
      <c r="A34" s="51"/>
      <c r="B34" s="27" t="s">
        <v>5</v>
      </c>
      <c r="C34" s="44">
        <v>71.900000000000006</v>
      </c>
      <c r="D34" s="53"/>
      <c r="E34" s="54"/>
      <c r="F34" s="55"/>
      <c r="G34" s="42"/>
      <c r="H34" s="44">
        <v>54.17</v>
      </c>
      <c r="I34" s="53"/>
      <c r="J34" s="54"/>
      <c r="K34" s="55"/>
      <c r="L34" s="40"/>
      <c r="M34" s="40"/>
      <c r="N34" s="40"/>
      <c r="O34" s="40"/>
    </row>
    <row r="35" spans="1:15" ht="31.65" customHeight="1">
      <c r="A35" s="51"/>
      <c r="B35" s="25" t="s">
        <v>1</v>
      </c>
      <c r="C35" s="25">
        <v>6.99</v>
      </c>
      <c r="D35" s="53"/>
      <c r="E35" s="54"/>
      <c r="F35" s="55"/>
      <c r="G35" s="42"/>
      <c r="H35" s="25">
        <v>8.35</v>
      </c>
      <c r="I35" s="53"/>
      <c r="J35" s="54"/>
      <c r="K35" s="55"/>
      <c r="L35" s="40"/>
      <c r="M35" s="40"/>
      <c r="N35" s="40"/>
      <c r="O35" s="40"/>
    </row>
    <row r="36" spans="1:15">
      <c r="A36" s="51"/>
      <c r="B36" s="40"/>
      <c r="C36" s="40"/>
      <c r="D36" s="53"/>
      <c r="E36" s="54"/>
      <c r="F36" s="55"/>
      <c r="G36" s="42"/>
      <c r="H36" s="40"/>
      <c r="I36" s="53"/>
      <c r="J36" s="54"/>
      <c r="K36" s="55"/>
      <c r="L36" s="40"/>
      <c r="M36" s="40"/>
      <c r="N36" s="40"/>
      <c r="O36" s="40"/>
    </row>
  </sheetData>
  <mergeCells count="67">
    <mergeCell ref="K3:K6"/>
    <mergeCell ref="D3:D6"/>
    <mergeCell ref="E3:E6"/>
    <mergeCell ref="F3:F6"/>
    <mergeCell ref="I3:I6"/>
    <mergeCell ref="J3:J6"/>
    <mergeCell ref="K9:K12"/>
    <mergeCell ref="D15:D18"/>
    <mergeCell ref="H20:K20"/>
    <mergeCell ref="E15:E18"/>
    <mergeCell ref="F15:F18"/>
    <mergeCell ref="I15:I18"/>
    <mergeCell ref="J15:J18"/>
    <mergeCell ref="D9:D12"/>
    <mergeCell ref="E9:E12"/>
    <mergeCell ref="F9:F12"/>
    <mergeCell ref="I9:I12"/>
    <mergeCell ref="J9:J12"/>
    <mergeCell ref="H14:K14"/>
    <mergeCell ref="C20:F20"/>
    <mergeCell ref="K15:K18"/>
    <mergeCell ref="M15:M18"/>
    <mergeCell ref="N15:N18"/>
    <mergeCell ref="K21:K24"/>
    <mergeCell ref="M21:M24"/>
    <mergeCell ref="N21:N24"/>
    <mergeCell ref="J21:J24"/>
    <mergeCell ref="L20:O20"/>
    <mergeCell ref="D27:D30"/>
    <mergeCell ref="E27:E30"/>
    <mergeCell ref="F27:F30"/>
    <mergeCell ref="I27:I30"/>
    <mergeCell ref="J27:J30"/>
    <mergeCell ref="K27:K30"/>
    <mergeCell ref="M27:M30"/>
    <mergeCell ref="A20:A24"/>
    <mergeCell ref="A26:A30"/>
    <mergeCell ref="N27:N30"/>
    <mergeCell ref="O27:O30"/>
    <mergeCell ref="C2:F2"/>
    <mergeCell ref="H2:K2"/>
    <mergeCell ref="C8:F8"/>
    <mergeCell ref="H8:K8"/>
    <mergeCell ref="C14:F14"/>
    <mergeCell ref="L14:O14"/>
    <mergeCell ref="O21:O24"/>
    <mergeCell ref="O15:O18"/>
    <mergeCell ref="D21:D24"/>
    <mergeCell ref="E21:E24"/>
    <mergeCell ref="F21:F24"/>
    <mergeCell ref="I21:I24"/>
    <mergeCell ref="A1:O1"/>
    <mergeCell ref="A32:A36"/>
    <mergeCell ref="C32:F32"/>
    <mergeCell ref="I32:L32"/>
    <mergeCell ref="I33:I36"/>
    <mergeCell ref="D33:D36"/>
    <mergeCell ref="E33:E36"/>
    <mergeCell ref="F33:F36"/>
    <mergeCell ref="J33:J36"/>
    <mergeCell ref="K33:K36"/>
    <mergeCell ref="C26:F26"/>
    <mergeCell ref="H26:K26"/>
    <mergeCell ref="L26:O26"/>
    <mergeCell ref="A2:A6"/>
    <mergeCell ref="A8:A12"/>
    <mergeCell ref="A14:A18"/>
  </mergeCells>
  <printOptions horizontalCentered="1"/>
  <pageMargins left="0" right="0" top="0" bottom="0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rightToLeft="1" tabSelected="1" workbookViewId="0">
      <selection activeCell="I21" sqref="I21"/>
    </sheetView>
  </sheetViews>
  <sheetFormatPr defaultColWidth="8.88671875" defaultRowHeight="15.6"/>
  <cols>
    <col min="1" max="1" width="10.77734375" style="1" bestFit="1" customWidth="1"/>
    <col min="2" max="2" width="17.109375" style="1" customWidth="1"/>
    <col min="3" max="3" width="8.77734375" style="1" bestFit="1" customWidth="1"/>
    <col min="4" max="6" width="7.33203125" style="1" bestFit="1" customWidth="1"/>
    <col min="7" max="7" width="5.21875" style="19" customWidth="1"/>
    <col min="8" max="8" width="8.77734375" style="1" bestFit="1" customWidth="1"/>
    <col min="9" max="10" width="7.33203125" style="1" bestFit="1" customWidth="1"/>
    <col min="11" max="11" width="8.109375" style="1" bestFit="1" customWidth="1"/>
    <col min="12" max="12" width="5.88671875" style="19" customWidth="1"/>
    <col min="13" max="13" width="8.77734375" style="1" bestFit="1" customWidth="1"/>
    <col min="14" max="16" width="7.33203125" style="1" bestFit="1" customWidth="1"/>
    <col min="17" max="17" width="10.88671875" style="1" hidden="1" customWidth="1"/>
    <col min="18" max="19" width="7.33203125" style="1" hidden="1" customWidth="1"/>
    <col min="20" max="20" width="8.109375" style="1" hidden="1" customWidth="1"/>
    <col min="21" max="21" width="6.6640625" style="1" hidden="1" customWidth="1"/>
    <col min="22" max="22" width="0" style="1" hidden="1" customWidth="1"/>
    <col min="23" max="23" width="13.21875" style="1" hidden="1" customWidth="1"/>
    <col min="24" max="26" width="7.33203125" style="1" hidden="1" customWidth="1"/>
    <col min="27" max="16384" width="8.88671875" style="1"/>
  </cols>
  <sheetData>
    <row r="1" spans="1:26" ht="35.4" customHeight="1" thickBot="1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6" ht="31.8" thickBot="1">
      <c r="A2" s="51" t="s">
        <v>0</v>
      </c>
      <c r="B2" s="52" t="s">
        <v>7</v>
      </c>
      <c r="C2" s="52" t="s">
        <v>2</v>
      </c>
      <c r="D2" s="52"/>
      <c r="E2" s="52"/>
      <c r="F2" s="52"/>
      <c r="G2" s="39"/>
      <c r="H2" s="52" t="s">
        <v>3</v>
      </c>
      <c r="I2" s="52"/>
      <c r="J2" s="52"/>
      <c r="K2" s="52"/>
      <c r="L2" s="39"/>
      <c r="M2" s="52" t="s">
        <v>10</v>
      </c>
      <c r="N2" s="52"/>
      <c r="O2" s="52"/>
      <c r="P2" s="52"/>
      <c r="Q2" s="31" t="s">
        <v>26</v>
      </c>
      <c r="R2" s="2"/>
      <c r="S2" s="2"/>
      <c r="T2" s="2"/>
      <c r="U2" s="2" t="s">
        <v>10</v>
      </c>
      <c r="V2" s="2" t="s">
        <v>11</v>
      </c>
      <c r="W2" s="2" t="s">
        <v>9</v>
      </c>
      <c r="X2" s="2"/>
      <c r="Y2" s="2"/>
      <c r="Z2" s="2"/>
    </row>
    <row r="3" spans="1:26" ht="16.2" thickBot="1">
      <c r="A3" s="51"/>
      <c r="B3" s="52"/>
      <c r="C3" s="24"/>
      <c r="D3" s="24" t="s">
        <v>20</v>
      </c>
      <c r="E3" s="24" t="s">
        <v>21</v>
      </c>
      <c r="F3" s="24" t="s">
        <v>22</v>
      </c>
      <c r="G3" s="39"/>
      <c r="H3" s="30"/>
      <c r="I3" s="24" t="s">
        <v>20</v>
      </c>
      <c r="J3" s="24" t="s">
        <v>21</v>
      </c>
      <c r="K3" s="24" t="s">
        <v>22</v>
      </c>
      <c r="L3" s="39"/>
      <c r="M3" s="30"/>
      <c r="N3" s="24" t="s">
        <v>20</v>
      </c>
      <c r="O3" s="24" t="s">
        <v>21</v>
      </c>
      <c r="P3" s="24" t="s">
        <v>22</v>
      </c>
      <c r="Q3" s="11"/>
      <c r="R3" s="7" t="s">
        <v>20</v>
      </c>
      <c r="S3" s="7" t="s">
        <v>21</v>
      </c>
      <c r="T3" s="8" t="s">
        <v>22</v>
      </c>
      <c r="U3" s="9"/>
      <c r="V3" s="10"/>
      <c r="W3" s="11"/>
      <c r="X3" s="9"/>
      <c r="Y3" s="9"/>
      <c r="Z3" s="9"/>
    </row>
    <row r="4" spans="1:26" ht="16.2" thickBot="1">
      <c r="A4" s="56" t="s">
        <v>23</v>
      </c>
      <c r="B4" s="25" t="s">
        <v>4</v>
      </c>
      <c r="C4" s="26">
        <v>22.63</v>
      </c>
      <c r="D4" s="58">
        <f>(C4-C6)/40</f>
        <v>0.38249999999999995</v>
      </c>
      <c r="E4" s="59">
        <f>(C4-(2*C6))/40</f>
        <v>0.19924999999999998</v>
      </c>
      <c r="F4" s="60">
        <f>(C4-(3*C6))/40</f>
        <v>1.5999999999999924E-2</v>
      </c>
      <c r="G4" s="38"/>
      <c r="H4" s="26">
        <v>21.89</v>
      </c>
      <c r="I4" s="58">
        <f>(H4-H6)/40</f>
        <v>0.37975000000000003</v>
      </c>
      <c r="J4" s="59">
        <f>(H4-(2*H6))/40</f>
        <v>0.21224999999999999</v>
      </c>
      <c r="K4" s="60">
        <f>(H4-(3*H6))/40</f>
        <v>4.4749999999999977E-2</v>
      </c>
      <c r="L4" s="38"/>
      <c r="M4" s="26">
        <v>29.76</v>
      </c>
      <c r="N4" s="58">
        <f>(M4-M6)/40</f>
        <v>0.59125000000000005</v>
      </c>
      <c r="O4" s="59">
        <f>(M4-(2*M6))/40</f>
        <v>0.4385</v>
      </c>
      <c r="P4" s="60">
        <f>(M4-(3*M6))/40</f>
        <v>0.28575</v>
      </c>
      <c r="Q4" s="32">
        <v>26.46</v>
      </c>
      <c r="R4" s="69">
        <f>(Q4-Q6)/40</f>
        <v>0.43875000000000003</v>
      </c>
      <c r="S4" s="63">
        <f>(Q4-(2*Q6))/40</f>
        <v>0.21600000000000003</v>
      </c>
      <c r="T4" s="66">
        <f>(Q4-(3*Q6))/40</f>
        <v>-6.7499999999999895E-3</v>
      </c>
      <c r="U4" s="3">
        <v>31.06</v>
      </c>
      <c r="V4" s="6"/>
      <c r="W4" s="13"/>
      <c r="X4" s="14"/>
      <c r="Y4" s="14"/>
      <c r="Z4" s="3"/>
    </row>
    <row r="5" spans="1:26" ht="21" thickBot="1">
      <c r="A5" s="56"/>
      <c r="B5" s="27" t="s">
        <v>5</v>
      </c>
      <c r="C5" s="28">
        <v>56.58</v>
      </c>
      <c r="D5" s="58"/>
      <c r="E5" s="59"/>
      <c r="F5" s="60"/>
      <c r="G5" s="38"/>
      <c r="H5" s="28">
        <v>54.73</v>
      </c>
      <c r="I5" s="58"/>
      <c r="J5" s="59"/>
      <c r="K5" s="60"/>
      <c r="L5" s="38"/>
      <c r="M5" s="28">
        <v>74.400000000000006</v>
      </c>
      <c r="N5" s="58"/>
      <c r="O5" s="59"/>
      <c r="P5" s="60"/>
      <c r="Q5" s="33">
        <v>66.16</v>
      </c>
      <c r="R5" s="70"/>
      <c r="S5" s="64"/>
      <c r="T5" s="67"/>
      <c r="U5" s="4">
        <v>77.66</v>
      </c>
      <c r="V5" s="6"/>
      <c r="W5" s="13"/>
      <c r="X5" s="14"/>
      <c r="Y5" s="14"/>
      <c r="Z5" s="4"/>
    </row>
    <row r="6" spans="1:26" ht="16.2" thickBot="1">
      <c r="A6" s="56"/>
      <c r="B6" s="25" t="s">
        <v>1</v>
      </c>
      <c r="C6" s="26">
        <v>7.33</v>
      </c>
      <c r="D6" s="58"/>
      <c r="E6" s="59"/>
      <c r="F6" s="60"/>
      <c r="G6" s="38"/>
      <c r="H6" s="26">
        <v>6.7</v>
      </c>
      <c r="I6" s="58"/>
      <c r="J6" s="59"/>
      <c r="K6" s="60"/>
      <c r="L6" s="38"/>
      <c r="M6" s="26">
        <v>6.11</v>
      </c>
      <c r="N6" s="58"/>
      <c r="O6" s="59"/>
      <c r="P6" s="60"/>
      <c r="Q6" s="32">
        <v>8.91</v>
      </c>
      <c r="R6" s="70"/>
      <c r="S6" s="64"/>
      <c r="T6" s="67"/>
      <c r="U6" s="3">
        <v>7.25</v>
      </c>
      <c r="V6" s="6"/>
      <c r="W6" s="13"/>
      <c r="X6" s="14"/>
      <c r="Y6" s="14"/>
      <c r="Z6" s="3"/>
    </row>
    <row r="7" spans="1:26" ht="16.2" thickBot="1">
      <c r="A7" s="56"/>
      <c r="B7" s="27" t="s">
        <v>6</v>
      </c>
      <c r="C7" s="29">
        <v>2.37</v>
      </c>
      <c r="D7" s="58"/>
      <c r="E7" s="59"/>
      <c r="F7" s="60"/>
      <c r="G7" s="38"/>
      <c r="H7" s="29">
        <v>2.7</v>
      </c>
      <c r="I7" s="58"/>
      <c r="J7" s="59"/>
      <c r="K7" s="60"/>
      <c r="L7" s="38"/>
      <c r="M7" s="29">
        <v>1.68</v>
      </c>
      <c r="N7" s="58"/>
      <c r="O7" s="59"/>
      <c r="P7" s="60"/>
      <c r="Q7" s="34">
        <v>1.52</v>
      </c>
      <c r="R7" s="71"/>
      <c r="S7" s="65"/>
      <c r="T7" s="68"/>
      <c r="U7" s="5">
        <v>1.23</v>
      </c>
      <c r="V7" s="6"/>
      <c r="W7" s="15"/>
      <c r="X7" s="16"/>
      <c r="Y7" s="16"/>
      <c r="Z7" s="5"/>
    </row>
    <row r="8" spans="1:26" ht="16.2" thickBot="1">
      <c r="A8" s="56" t="s">
        <v>24</v>
      </c>
      <c r="B8" s="37"/>
      <c r="C8" s="52" t="s">
        <v>2</v>
      </c>
      <c r="D8" s="52"/>
      <c r="E8" s="52"/>
      <c r="F8" s="52"/>
      <c r="G8" s="38"/>
      <c r="H8" s="52" t="s">
        <v>3</v>
      </c>
      <c r="I8" s="52"/>
      <c r="J8" s="52"/>
      <c r="K8" s="52"/>
      <c r="L8" s="38"/>
      <c r="M8" s="52" t="s">
        <v>8</v>
      </c>
      <c r="N8" s="52"/>
      <c r="O8" s="52"/>
      <c r="P8" s="52"/>
      <c r="Q8" s="32">
        <v>20.309999999999999</v>
      </c>
      <c r="R8" s="69">
        <f>(Q8-Q12)/40</f>
        <v>0.28825000000000001</v>
      </c>
      <c r="S8" s="63">
        <f>(Q8-(2*Q12))/40</f>
        <v>6.8750000000000006E-2</v>
      </c>
      <c r="T8" s="66">
        <f>(Q8-(3*Q12))/40</f>
        <v>-0.15074999999999994</v>
      </c>
      <c r="U8" s="6"/>
      <c r="V8" s="3">
        <v>34.74</v>
      </c>
      <c r="W8" s="6"/>
      <c r="X8" s="6"/>
      <c r="Y8" s="6"/>
    </row>
    <row r="9" spans="1:26" ht="16.2" thickBot="1">
      <c r="A9" s="56"/>
      <c r="B9" s="25"/>
      <c r="C9" s="26"/>
      <c r="D9" s="24" t="s">
        <v>20</v>
      </c>
      <c r="E9" s="24" t="s">
        <v>21</v>
      </c>
      <c r="F9" s="24" t="s">
        <v>22</v>
      </c>
      <c r="G9" s="38"/>
      <c r="H9" s="26"/>
      <c r="I9" s="24" t="s">
        <v>20</v>
      </c>
      <c r="J9" s="24" t="s">
        <v>21</v>
      </c>
      <c r="K9" s="24" t="s">
        <v>22</v>
      </c>
      <c r="L9" s="38"/>
      <c r="M9" s="27"/>
      <c r="N9" s="24" t="s">
        <v>20</v>
      </c>
      <c r="O9" s="24" t="s">
        <v>21</v>
      </c>
      <c r="P9" s="24" t="s">
        <v>22</v>
      </c>
      <c r="Q9" s="32"/>
      <c r="R9" s="70"/>
      <c r="S9" s="64"/>
      <c r="T9" s="67"/>
      <c r="U9" s="6"/>
      <c r="V9" s="3"/>
      <c r="W9" s="6"/>
      <c r="X9" s="6"/>
      <c r="Y9" s="6"/>
    </row>
    <row r="10" spans="1:26" ht="16.2" thickBot="1">
      <c r="A10" s="56"/>
      <c r="B10" s="25" t="s">
        <v>4</v>
      </c>
      <c r="C10" s="26">
        <v>28.72</v>
      </c>
      <c r="D10" s="58">
        <f>(C10-C12)/40</f>
        <v>0.54025000000000001</v>
      </c>
      <c r="E10" s="59">
        <f>(C10-(2*C12))/40</f>
        <v>0.36249999999999993</v>
      </c>
      <c r="F10" s="60">
        <f>(C10-(3*C12))/40</f>
        <v>0.18474999999999991</v>
      </c>
      <c r="G10" s="38"/>
      <c r="H10" s="26">
        <v>22</v>
      </c>
      <c r="I10" s="58">
        <f>(H10-H12)/40</f>
        <v>0.37675000000000003</v>
      </c>
      <c r="J10" s="59">
        <f>(H10-(2*H12))/40</f>
        <v>0.20350000000000001</v>
      </c>
      <c r="K10" s="60">
        <f>(H10-(3*H12))/40</f>
        <v>3.025000000000002E-2</v>
      </c>
      <c r="L10" s="38"/>
      <c r="M10" s="26">
        <v>28.86</v>
      </c>
      <c r="N10" s="58">
        <f>(M10-M12)/40</f>
        <v>0.51549999999999996</v>
      </c>
      <c r="O10" s="59">
        <f>(M10-(2*M12))/40</f>
        <v>0.3095</v>
      </c>
      <c r="P10" s="60">
        <f>(M10-(3*M12))/40</f>
        <v>0.10350000000000001</v>
      </c>
      <c r="Q10" s="32"/>
      <c r="R10" s="70"/>
      <c r="S10" s="64"/>
      <c r="T10" s="67"/>
      <c r="U10" s="6"/>
      <c r="V10" s="3"/>
      <c r="W10" s="6"/>
      <c r="X10" s="6"/>
      <c r="Y10" s="6"/>
    </row>
    <row r="11" spans="1:26" ht="21" thickBot="1">
      <c r="A11" s="56"/>
      <c r="B11" s="27" t="s">
        <v>5</v>
      </c>
      <c r="C11" s="28">
        <v>71.8</v>
      </c>
      <c r="D11" s="58"/>
      <c r="E11" s="59"/>
      <c r="F11" s="60"/>
      <c r="G11" s="38"/>
      <c r="H11" s="28">
        <v>55</v>
      </c>
      <c r="I11" s="58"/>
      <c r="J11" s="59"/>
      <c r="K11" s="60"/>
      <c r="L11" s="38"/>
      <c r="M11" s="28">
        <v>72.16</v>
      </c>
      <c r="N11" s="58"/>
      <c r="O11" s="59"/>
      <c r="P11" s="60"/>
      <c r="Q11" s="33">
        <v>50.78</v>
      </c>
      <c r="R11" s="70"/>
      <c r="S11" s="64"/>
      <c r="T11" s="67"/>
      <c r="U11" s="6"/>
      <c r="V11" s="12">
        <v>86.42</v>
      </c>
      <c r="W11" s="6"/>
      <c r="X11" s="6"/>
      <c r="Y11" s="6"/>
    </row>
    <row r="12" spans="1:26" ht="16.2" thickBot="1">
      <c r="A12" s="56"/>
      <c r="B12" s="25" t="s">
        <v>1</v>
      </c>
      <c r="C12" s="26">
        <v>7.11</v>
      </c>
      <c r="D12" s="58"/>
      <c r="E12" s="59"/>
      <c r="F12" s="60"/>
      <c r="G12" s="38"/>
      <c r="H12" s="26">
        <v>6.93</v>
      </c>
      <c r="I12" s="58"/>
      <c r="J12" s="59"/>
      <c r="K12" s="60"/>
      <c r="L12" s="38"/>
      <c r="M12" s="26">
        <v>8.24</v>
      </c>
      <c r="N12" s="58"/>
      <c r="O12" s="59"/>
      <c r="P12" s="60"/>
      <c r="Q12" s="32">
        <v>8.7799999999999994</v>
      </c>
      <c r="R12" s="70"/>
      <c r="S12" s="64"/>
      <c r="T12" s="67"/>
      <c r="U12" s="6"/>
      <c r="V12" s="3">
        <v>7.15</v>
      </c>
      <c r="W12" s="6"/>
      <c r="X12" s="6"/>
      <c r="Y12" s="6"/>
    </row>
    <row r="13" spans="1:26" ht="16.2" thickBot="1">
      <c r="A13" s="56"/>
      <c r="B13" s="27" t="s">
        <v>6</v>
      </c>
      <c r="C13" s="29">
        <v>1.59</v>
      </c>
      <c r="D13" s="58"/>
      <c r="E13" s="59"/>
      <c r="F13" s="60"/>
      <c r="G13" s="38"/>
      <c r="H13" s="29">
        <v>2.6</v>
      </c>
      <c r="I13" s="58"/>
      <c r="J13" s="59"/>
      <c r="K13" s="60"/>
      <c r="L13" s="38"/>
      <c r="M13" s="29">
        <v>1.35</v>
      </c>
      <c r="N13" s="58"/>
      <c r="O13" s="59"/>
      <c r="P13" s="60"/>
      <c r="Q13" s="34">
        <v>2.2400000000000002</v>
      </c>
      <c r="R13" s="71"/>
      <c r="S13" s="65"/>
      <c r="T13" s="68"/>
      <c r="U13" s="6"/>
      <c r="V13" s="5">
        <v>0.74</v>
      </c>
      <c r="W13" s="6"/>
      <c r="X13" s="6"/>
      <c r="Y13" s="6"/>
    </row>
    <row r="14" spans="1:26" ht="7.2" customHeight="1" thickBo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35"/>
      <c r="R14" s="20"/>
      <c r="S14" s="21"/>
      <c r="T14" s="22"/>
      <c r="U14" s="6"/>
      <c r="V14" s="23"/>
      <c r="W14" s="6"/>
      <c r="X14" s="6"/>
      <c r="Y14" s="6"/>
    </row>
    <row r="15" spans="1:26" ht="16.2" thickBot="1">
      <c r="A15" s="51" t="s">
        <v>25</v>
      </c>
      <c r="B15" s="25" t="s">
        <v>4</v>
      </c>
      <c r="C15" s="26">
        <v>25.21</v>
      </c>
      <c r="D15" s="58">
        <f>(C15-C17)/40</f>
        <v>0.48525000000000001</v>
      </c>
      <c r="E15" s="59">
        <f>(C15-(2*C17))/40</f>
        <v>0.34025000000000005</v>
      </c>
      <c r="F15" s="60">
        <f>(C15-(3*C17))/40</f>
        <v>0.19525000000000006</v>
      </c>
      <c r="G15" s="38"/>
      <c r="H15" s="26">
        <v>21.23</v>
      </c>
      <c r="I15" s="58">
        <f>(H15-H17)/40</f>
        <v>0.33600000000000002</v>
      </c>
      <c r="J15" s="59">
        <f>(H15-(2*H17))/40</f>
        <v>0.14125000000000001</v>
      </c>
      <c r="K15" s="60">
        <f>(H15-(3*H17))/40</f>
        <v>-5.3500000000000013E-2</v>
      </c>
      <c r="L15" s="38"/>
      <c r="M15" s="26">
        <v>30.52</v>
      </c>
      <c r="N15" s="58">
        <f>(M15-M17)/40</f>
        <v>0.58825000000000005</v>
      </c>
      <c r="O15" s="59">
        <f>(M15-(2*M17))/40</f>
        <v>0.41349999999999998</v>
      </c>
      <c r="P15" s="60">
        <f>(M15-(3*M17))/40</f>
        <v>0.23875000000000002</v>
      </c>
      <c r="Q15" s="32">
        <v>24.33</v>
      </c>
      <c r="R15" s="69">
        <f>(Q15-Q17)/40</f>
        <v>0.36474999999999996</v>
      </c>
      <c r="S15" s="63">
        <f>(Q15-(2*Q17))/40</f>
        <v>0.12124999999999994</v>
      </c>
      <c r="T15" s="66">
        <f>(Q15-(3*Q17))/40</f>
        <v>-0.12225000000000001</v>
      </c>
      <c r="U15" s="6"/>
      <c r="V15" s="6"/>
      <c r="W15" s="3">
        <v>30.75</v>
      </c>
      <c r="X15" s="69">
        <f>(W15-W17)/40</f>
        <v>0.61899999999999999</v>
      </c>
      <c r="Y15" s="63">
        <f>(W15-(2*W17))/40</f>
        <v>0.46925</v>
      </c>
      <c r="Z15" s="66">
        <f>(W15-(3*W17))/40</f>
        <v>0.31950000000000001</v>
      </c>
    </row>
    <row r="16" spans="1:26" ht="21" thickBot="1">
      <c r="A16" s="51"/>
      <c r="B16" s="27" t="s">
        <v>5</v>
      </c>
      <c r="C16" s="28">
        <v>63.02</v>
      </c>
      <c r="D16" s="58"/>
      <c r="E16" s="59"/>
      <c r="F16" s="60"/>
      <c r="G16" s="38"/>
      <c r="H16" s="28">
        <v>53.06</v>
      </c>
      <c r="I16" s="58"/>
      <c r="J16" s="59"/>
      <c r="K16" s="60"/>
      <c r="L16" s="38"/>
      <c r="M16" s="28">
        <v>76.3</v>
      </c>
      <c r="N16" s="58"/>
      <c r="O16" s="59"/>
      <c r="P16" s="60"/>
      <c r="Q16" s="33">
        <v>60.83</v>
      </c>
      <c r="R16" s="70"/>
      <c r="S16" s="64"/>
      <c r="T16" s="67"/>
      <c r="U16" s="6"/>
      <c r="V16" s="6"/>
      <c r="W16" s="12">
        <v>76.87</v>
      </c>
      <c r="X16" s="70"/>
      <c r="Y16" s="64"/>
      <c r="Z16" s="67"/>
    </row>
    <row r="17" spans="1:26" ht="16.2" thickBot="1">
      <c r="A17" s="51"/>
      <c r="B17" s="25" t="s">
        <v>1</v>
      </c>
      <c r="C17" s="26">
        <v>5.8</v>
      </c>
      <c r="D17" s="58"/>
      <c r="E17" s="59"/>
      <c r="F17" s="60"/>
      <c r="G17" s="38"/>
      <c r="H17" s="26">
        <v>7.79</v>
      </c>
      <c r="I17" s="58"/>
      <c r="J17" s="59"/>
      <c r="K17" s="60"/>
      <c r="L17" s="38"/>
      <c r="M17" s="26">
        <v>6.99</v>
      </c>
      <c r="N17" s="58"/>
      <c r="O17" s="59"/>
      <c r="P17" s="60"/>
      <c r="Q17" s="32">
        <v>9.74</v>
      </c>
      <c r="R17" s="70"/>
      <c r="S17" s="64"/>
      <c r="T17" s="67"/>
      <c r="U17" s="6"/>
      <c r="V17" s="6"/>
      <c r="W17" s="3">
        <v>5.99</v>
      </c>
      <c r="X17" s="70"/>
      <c r="Y17" s="64"/>
      <c r="Z17" s="67"/>
    </row>
    <row r="18" spans="1:26" ht="16.2" thickBot="1">
      <c r="A18" s="51"/>
      <c r="B18" s="27" t="s">
        <v>6</v>
      </c>
      <c r="C18" s="29">
        <v>2.5499999999999998</v>
      </c>
      <c r="D18" s="58"/>
      <c r="E18" s="59"/>
      <c r="F18" s="60"/>
      <c r="G18" s="38"/>
      <c r="H18" s="29">
        <v>2.41</v>
      </c>
      <c r="I18" s="58"/>
      <c r="J18" s="59"/>
      <c r="K18" s="60"/>
      <c r="L18" s="38"/>
      <c r="M18" s="29">
        <v>1.36</v>
      </c>
      <c r="N18" s="58"/>
      <c r="O18" s="59"/>
      <c r="P18" s="60"/>
      <c r="Q18" s="36">
        <v>1.61</v>
      </c>
      <c r="R18" s="71"/>
      <c r="S18" s="65"/>
      <c r="T18" s="68"/>
      <c r="U18" s="6"/>
      <c r="V18" s="6"/>
      <c r="W18" s="4">
        <v>1.55</v>
      </c>
      <c r="X18" s="71"/>
      <c r="Y18" s="65"/>
      <c r="Z18" s="68"/>
    </row>
    <row r="19" spans="1:26">
      <c r="G19" s="1"/>
      <c r="L19" s="1"/>
    </row>
    <row r="20" spans="1:26">
      <c r="G20" s="1"/>
      <c r="L20" s="1"/>
    </row>
    <row r="21" spans="1:26">
      <c r="G21" s="1"/>
      <c r="L21" s="1"/>
    </row>
    <row r="22" spans="1:26">
      <c r="G22" s="1"/>
      <c r="L22" s="1"/>
    </row>
    <row r="23" spans="1:26">
      <c r="G23" s="1"/>
      <c r="L23" s="1"/>
    </row>
    <row r="24" spans="1:26">
      <c r="G24" s="1"/>
      <c r="L24" s="1"/>
    </row>
    <row r="25" spans="1:26">
      <c r="G25" s="1"/>
      <c r="L25" s="1"/>
    </row>
    <row r="26" spans="1:26">
      <c r="G26" s="1"/>
      <c r="L26" s="1"/>
    </row>
    <row r="27" spans="1:26">
      <c r="G27" s="1"/>
      <c r="L27" s="1"/>
    </row>
  </sheetData>
  <mergeCells count="52">
    <mergeCell ref="R4:R7"/>
    <mergeCell ref="S4:S7"/>
    <mergeCell ref="T4:T7"/>
    <mergeCell ref="R8:R13"/>
    <mergeCell ref="S8:S13"/>
    <mergeCell ref="T8:T13"/>
    <mergeCell ref="Y15:Y18"/>
    <mergeCell ref="Z15:Z18"/>
    <mergeCell ref="A15:A18"/>
    <mergeCell ref="R15:R18"/>
    <mergeCell ref="S15:S18"/>
    <mergeCell ref="T15:T18"/>
    <mergeCell ref="D15:D18"/>
    <mergeCell ref="E15:E18"/>
    <mergeCell ref="F15:F18"/>
    <mergeCell ref="I15:I18"/>
    <mergeCell ref="J15:J18"/>
    <mergeCell ref="K15:K18"/>
    <mergeCell ref="N15:N18"/>
    <mergeCell ref="O15:O18"/>
    <mergeCell ref="P15:P18"/>
    <mergeCell ref="X15:X18"/>
    <mergeCell ref="C2:F2"/>
    <mergeCell ref="D4:D7"/>
    <mergeCell ref="E4:E7"/>
    <mergeCell ref="F4:F7"/>
    <mergeCell ref="A1:P1"/>
    <mergeCell ref="A4:A7"/>
    <mergeCell ref="A2:A3"/>
    <mergeCell ref="B2:B3"/>
    <mergeCell ref="P4:P7"/>
    <mergeCell ref="M2:P2"/>
    <mergeCell ref="K4:K7"/>
    <mergeCell ref="I4:I7"/>
    <mergeCell ref="J4:J7"/>
    <mergeCell ref="H2:K2"/>
    <mergeCell ref="N4:N7"/>
    <mergeCell ref="O4:O7"/>
    <mergeCell ref="A8:A13"/>
    <mergeCell ref="A14:P14"/>
    <mergeCell ref="M8:P8"/>
    <mergeCell ref="H8:K8"/>
    <mergeCell ref="C8:F8"/>
    <mergeCell ref="K10:K13"/>
    <mergeCell ref="J10:J13"/>
    <mergeCell ref="I10:I13"/>
    <mergeCell ref="P10:P13"/>
    <mergeCell ref="D10:D13"/>
    <mergeCell ref="E10:E13"/>
    <mergeCell ref="F10:F13"/>
    <mergeCell ref="N10:N13"/>
    <mergeCell ref="O10:O13"/>
  </mergeCells>
  <printOptions horizontalCentered="1"/>
  <pageMargins left="0.196850393700787" right="0.31496062992126" top="0.196850393700787" bottom="0.15748031496063" header="0.31496062992126" footer="0.3149606299212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5"/>
  <sheetViews>
    <sheetView rightToLeft="1" workbookViewId="0">
      <selection activeCell="B6" sqref="B6"/>
    </sheetView>
  </sheetViews>
  <sheetFormatPr defaultColWidth="8.88671875" defaultRowHeight="15.6"/>
  <cols>
    <col min="1" max="1" width="10.6640625" style="17" bestFit="1" customWidth="1"/>
    <col min="2" max="2" width="16.77734375" style="17" customWidth="1"/>
    <col min="3" max="3" width="8.77734375" style="17" bestFit="1" customWidth="1"/>
    <col min="4" max="5" width="7.21875" style="17" bestFit="1" customWidth="1"/>
    <col min="6" max="6" width="8" style="17" bestFit="1" customWidth="1"/>
    <col min="7" max="7" width="8.77734375" style="17" bestFit="1" customWidth="1"/>
    <col min="8" max="8" width="7.21875" style="17" bestFit="1" customWidth="1"/>
    <col min="9" max="10" width="8" style="17" bestFit="1" customWidth="1"/>
    <col min="11" max="11" width="8.77734375" style="17" bestFit="1" customWidth="1"/>
    <col min="12" max="14" width="7.21875" style="17" bestFit="1" customWidth="1"/>
    <col min="15" max="15" width="8.77734375" style="17" bestFit="1" customWidth="1"/>
    <col min="16" max="16" width="7.21875" style="17" bestFit="1" customWidth="1"/>
    <col min="17" max="18" width="8" style="17" bestFit="1" customWidth="1"/>
    <col min="19" max="19" width="8.77734375" style="17" bestFit="1" customWidth="1"/>
    <col min="20" max="22" width="7.21875" style="17" bestFit="1" customWidth="1"/>
    <col min="23" max="16384" width="8.88671875" style="17"/>
  </cols>
  <sheetData>
    <row r="1" spans="1:29" ht="33.6" customHeight="1">
      <c r="A1" s="49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48"/>
      <c r="X1" s="48"/>
    </row>
    <row r="2" spans="1:29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8"/>
      <c r="X2" s="48"/>
    </row>
    <row r="3" spans="1:29">
      <c r="A3" s="51" t="s">
        <v>33</v>
      </c>
      <c r="B3" s="30" t="s">
        <v>7</v>
      </c>
      <c r="C3" s="52" t="s">
        <v>12</v>
      </c>
      <c r="D3" s="52"/>
      <c r="E3" s="52"/>
      <c r="F3" s="52"/>
      <c r="G3" s="52" t="s">
        <v>15</v>
      </c>
      <c r="H3" s="52"/>
      <c r="I3" s="52"/>
      <c r="J3" s="52"/>
      <c r="K3" s="52" t="s">
        <v>14</v>
      </c>
      <c r="L3" s="52"/>
      <c r="M3" s="52"/>
      <c r="N3" s="52"/>
      <c r="O3" s="52" t="s">
        <v>13</v>
      </c>
      <c r="P3" s="52"/>
      <c r="Q3" s="52"/>
      <c r="R3" s="52"/>
      <c r="S3" s="52" t="s">
        <v>36</v>
      </c>
      <c r="T3" s="52"/>
      <c r="U3" s="52"/>
      <c r="V3" s="52"/>
      <c r="W3" s="48"/>
      <c r="X3" s="48"/>
    </row>
    <row r="4" spans="1:29" ht="21" customHeight="1">
      <c r="A4" s="51"/>
      <c r="B4" s="25" t="s">
        <v>4</v>
      </c>
      <c r="C4" s="25">
        <v>24.69</v>
      </c>
      <c r="D4" s="53">
        <f>(C4-C6)/40</f>
        <v>0.46325000000000005</v>
      </c>
      <c r="E4" s="54">
        <f>(C4-(2*C6))/40</f>
        <v>0.30925000000000002</v>
      </c>
      <c r="F4" s="55">
        <f>(C4-(3*C6))/40</f>
        <v>0.15525000000000003</v>
      </c>
      <c r="G4" s="25">
        <v>29.67</v>
      </c>
      <c r="H4" s="53">
        <f>(G4-G6)/40</f>
        <v>0.57375000000000009</v>
      </c>
      <c r="I4" s="54">
        <f>(G4-(2*G6))/40</f>
        <v>0.40575000000000011</v>
      </c>
      <c r="J4" s="55">
        <f>(G4-(3*G6))/40</f>
        <v>0.23775000000000004</v>
      </c>
      <c r="K4" s="25">
        <v>25.23</v>
      </c>
      <c r="L4" s="53">
        <f>(K4-K6)/40</f>
        <v>0.45700000000000002</v>
      </c>
      <c r="M4" s="54">
        <f>(K4-(2*K6))/40</f>
        <v>0.28325</v>
      </c>
      <c r="N4" s="55">
        <f>(K4-(3*K6))/40</f>
        <v>0.10949999999999997</v>
      </c>
      <c r="O4" s="25">
        <v>29.36</v>
      </c>
      <c r="P4" s="53">
        <f>(O4-O6)/40</f>
        <v>0.52424999999999999</v>
      </c>
      <c r="Q4" s="54">
        <f>(O4-(2*O6))/40</f>
        <v>0.31449999999999995</v>
      </c>
      <c r="R4" s="55">
        <f>(O4-(3*O6))/40</f>
        <v>0.10474999999999994</v>
      </c>
      <c r="S4" s="25">
        <v>26.91</v>
      </c>
      <c r="T4" s="53">
        <f>(S4-S6)/40</f>
        <v>0.45099999999999996</v>
      </c>
      <c r="U4" s="54">
        <f>(S4-(2*S6))/40</f>
        <v>0.22925000000000004</v>
      </c>
      <c r="V4" s="55">
        <f>(S4-(3*S6))/40</f>
        <v>7.5000000000000179E-3</v>
      </c>
      <c r="W4" s="48"/>
      <c r="X4" s="48"/>
    </row>
    <row r="5" spans="1:29" ht="21" customHeight="1">
      <c r="A5" s="51"/>
      <c r="B5" s="27" t="s">
        <v>5</v>
      </c>
      <c r="C5" s="44">
        <v>61.73</v>
      </c>
      <c r="D5" s="53"/>
      <c r="E5" s="54"/>
      <c r="F5" s="55"/>
      <c r="G5" s="44">
        <v>74.180000000000007</v>
      </c>
      <c r="H5" s="53"/>
      <c r="I5" s="54"/>
      <c r="J5" s="55"/>
      <c r="K5" s="44">
        <v>63.07</v>
      </c>
      <c r="L5" s="53"/>
      <c r="M5" s="54"/>
      <c r="N5" s="55"/>
      <c r="O5" s="44">
        <v>73.41</v>
      </c>
      <c r="P5" s="53"/>
      <c r="Q5" s="54"/>
      <c r="R5" s="55"/>
      <c r="S5" s="44">
        <v>67.27</v>
      </c>
      <c r="T5" s="53"/>
      <c r="U5" s="54"/>
      <c r="V5" s="55"/>
      <c r="W5" s="48"/>
      <c r="X5" s="48"/>
    </row>
    <row r="6" spans="1:29" ht="21" customHeight="1">
      <c r="A6" s="51"/>
      <c r="B6" s="25" t="s">
        <v>1</v>
      </c>
      <c r="C6" s="25">
        <v>6.16</v>
      </c>
      <c r="D6" s="53"/>
      <c r="E6" s="54"/>
      <c r="F6" s="55"/>
      <c r="G6" s="25">
        <v>6.72</v>
      </c>
      <c r="H6" s="53"/>
      <c r="I6" s="54"/>
      <c r="J6" s="55"/>
      <c r="K6" s="25">
        <v>6.95</v>
      </c>
      <c r="L6" s="53"/>
      <c r="M6" s="54"/>
      <c r="N6" s="55"/>
      <c r="O6" s="25">
        <v>8.39</v>
      </c>
      <c r="P6" s="53"/>
      <c r="Q6" s="54"/>
      <c r="R6" s="55"/>
      <c r="S6" s="25">
        <v>8.8699999999999992</v>
      </c>
      <c r="T6" s="53"/>
      <c r="U6" s="54"/>
      <c r="V6" s="55"/>
      <c r="W6" s="48"/>
      <c r="X6" s="48"/>
    </row>
    <row r="7" spans="1:29" ht="15" customHeight="1">
      <c r="A7" s="46"/>
      <c r="B7" s="40"/>
      <c r="C7" s="40"/>
      <c r="D7" s="53"/>
      <c r="E7" s="54"/>
      <c r="F7" s="55"/>
      <c r="G7" s="40"/>
      <c r="H7" s="53"/>
      <c r="I7" s="54"/>
      <c r="J7" s="55"/>
      <c r="K7" s="40"/>
      <c r="L7" s="53"/>
      <c r="M7" s="54"/>
      <c r="N7" s="55"/>
      <c r="O7" s="40"/>
      <c r="P7" s="53"/>
      <c r="Q7" s="54"/>
      <c r="R7" s="55"/>
      <c r="S7" s="40"/>
      <c r="T7" s="53"/>
      <c r="U7" s="54"/>
      <c r="V7" s="55"/>
      <c r="W7" s="48"/>
      <c r="X7" s="48"/>
    </row>
    <row r="8" spans="1:29" ht="15" customHeight="1">
      <c r="A8" s="47"/>
      <c r="B8" s="45"/>
      <c r="C8" s="45"/>
      <c r="D8" s="42"/>
      <c r="E8" s="42"/>
      <c r="F8" s="42"/>
      <c r="G8" s="45"/>
      <c r="H8" s="42"/>
      <c r="I8" s="42"/>
      <c r="J8" s="42"/>
      <c r="K8" s="45"/>
      <c r="L8" s="42"/>
      <c r="M8" s="42"/>
      <c r="N8" s="42"/>
      <c r="O8" s="45"/>
      <c r="P8" s="42"/>
      <c r="Q8" s="42"/>
      <c r="R8" s="42"/>
      <c r="S8" s="45"/>
      <c r="T8" s="42"/>
      <c r="U8" s="42"/>
      <c r="V8" s="42"/>
      <c r="W8" s="48"/>
      <c r="X8" s="48"/>
    </row>
    <row r="9" spans="1:29">
      <c r="A9" s="51" t="s">
        <v>34</v>
      </c>
      <c r="B9" s="30" t="s">
        <v>7</v>
      </c>
      <c r="C9" s="52" t="s">
        <v>16</v>
      </c>
      <c r="D9" s="52"/>
      <c r="E9" s="52"/>
      <c r="F9" s="52"/>
      <c r="G9" s="52" t="s">
        <v>17</v>
      </c>
      <c r="H9" s="52"/>
      <c r="I9" s="52"/>
      <c r="J9" s="52"/>
      <c r="K9" s="52" t="s">
        <v>19</v>
      </c>
      <c r="L9" s="52"/>
      <c r="M9" s="52"/>
      <c r="N9" s="52"/>
      <c r="O9" s="52" t="s">
        <v>18</v>
      </c>
      <c r="P9" s="52"/>
      <c r="Q9" s="52"/>
      <c r="R9" s="52"/>
      <c r="S9" s="40"/>
      <c r="T9" s="30"/>
      <c r="U9" s="30"/>
      <c r="V9" s="30"/>
      <c r="W9" s="48"/>
      <c r="X9" s="48"/>
    </row>
    <row r="10" spans="1:29">
      <c r="A10" s="51"/>
      <c r="B10" s="25" t="s">
        <v>4</v>
      </c>
      <c r="C10" s="25">
        <v>23.51</v>
      </c>
      <c r="D10" s="53">
        <f>(C10-C12)/40</f>
        <v>0.43775000000000003</v>
      </c>
      <c r="E10" s="54">
        <f>(C10-(2*C12))/40</f>
        <v>0.28775000000000006</v>
      </c>
      <c r="F10" s="55">
        <f>(C10-(3*C12))/40</f>
        <v>0.13775000000000004</v>
      </c>
      <c r="G10" s="25">
        <v>22.44</v>
      </c>
      <c r="H10" s="53">
        <f>(G10-G12)/40</f>
        <v>0.36725000000000002</v>
      </c>
      <c r="I10" s="54">
        <f>(G10-(2*G12))/40</f>
        <v>0.17350000000000004</v>
      </c>
      <c r="J10" s="55">
        <f>(G10-(3*G12))/40</f>
        <v>-2.0249999999999969E-2</v>
      </c>
      <c r="K10" s="25">
        <v>21.91</v>
      </c>
      <c r="L10" s="53">
        <f>(K10-K12)/40</f>
        <v>0.373</v>
      </c>
      <c r="M10" s="54">
        <f>(K10-(2*K12))/40</f>
        <v>0.19824999999999998</v>
      </c>
      <c r="N10" s="55">
        <f>(K10-(3*K12))/40</f>
        <v>2.3500000000000031E-2</v>
      </c>
      <c r="O10" s="25">
        <v>21.83</v>
      </c>
      <c r="P10" s="53">
        <f>(O10-O12)/40</f>
        <v>0.38074999999999998</v>
      </c>
      <c r="Q10" s="54">
        <f>(O10-(2*O12))/40</f>
        <v>0.21574999999999997</v>
      </c>
      <c r="R10" s="55">
        <f>(O10-(3*O12))/40</f>
        <v>5.0750000000000031E-2</v>
      </c>
      <c r="S10" s="40"/>
      <c r="T10" s="25"/>
      <c r="U10" s="25"/>
      <c r="V10" s="25"/>
      <c r="W10" s="48"/>
      <c r="X10" s="48"/>
    </row>
    <row r="11" spans="1:29" ht="21">
      <c r="A11" s="51"/>
      <c r="B11" s="27" t="s">
        <v>5</v>
      </c>
      <c r="C11" s="44">
        <v>58.76</v>
      </c>
      <c r="D11" s="53"/>
      <c r="E11" s="54"/>
      <c r="F11" s="55"/>
      <c r="G11" s="44">
        <v>56.11</v>
      </c>
      <c r="H11" s="53"/>
      <c r="I11" s="54"/>
      <c r="J11" s="55"/>
      <c r="K11" s="44">
        <v>54.76</v>
      </c>
      <c r="L11" s="53"/>
      <c r="M11" s="54"/>
      <c r="N11" s="55"/>
      <c r="O11" s="44">
        <v>54.58</v>
      </c>
      <c r="P11" s="53"/>
      <c r="Q11" s="54"/>
      <c r="R11" s="55"/>
      <c r="S11" s="40"/>
      <c r="T11" s="27"/>
      <c r="U11" s="27"/>
      <c r="V11" s="27"/>
      <c r="W11" s="48"/>
      <c r="X11" s="48"/>
    </row>
    <row r="12" spans="1:29">
      <c r="A12" s="51"/>
      <c r="B12" s="25" t="s">
        <v>1</v>
      </c>
      <c r="C12" s="25">
        <v>6</v>
      </c>
      <c r="D12" s="53"/>
      <c r="E12" s="54"/>
      <c r="F12" s="55"/>
      <c r="G12" s="25">
        <v>7.75</v>
      </c>
      <c r="H12" s="53"/>
      <c r="I12" s="54"/>
      <c r="J12" s="55"/>
      <c r="K12" s="25">
        <v>6.99</v>
      </c>
      <c r="L12" s="53"/>
      <c r="M12" s="54"/>
      <c r="N12" s="55"/>
      <c r="O12" s="25">
        <v>6.6</v>
      </c>
      <c r="P12" s="53"/>
      <c r="Q12" s="54"/>
      <c r="R12" s="55"/>
      <c r="S12" s="40"/>
      <c r="T12" s="25"/>
      <c r="U12" s="25"/>
      <c r="V12" s="25"/>
      <c r="W12" s="48"/>
      <c r="X12" s="48"/>
    </row>
    <row r="13" spans="1:29" s="18" customFormat="1">
      <c r="A13" s="45"/>
      <c r="B13" s="45"/>
      <c r="C13" s="45"/>
      <c r="D13" s="53"/>
      <c r="E13" s="54"/>
      <c r="F13" s="55"/>
      <c r="G13" s="45"/>
      <c r="H13" s="53"/>
      <c r="I13" s="54"/>
      <c r="J13" s="55"/>
      <c r="K13" s="45"/>
      <c r="L13" s="53"/>
      <c r="M13" s="54"/>
      <c r="N13" s="55"/>
      <c r="O13" s="45"/>
      <c r="P13" s="53"/>
      <c r="Q13" s="54"/>
      <c r="R13" s="55"/>
      <c r="S13" s="45"/>
      <c r="T13" s="45"/>
      <c r="U13" s="45"/>
      <c r="V13" s="45"/>
      <c r="X13" s="17"/>
      <c r="Y13" s="17"/>
      <c r="Z13" s="17"/>
      <c r="AA13" s="17"/>
      <c r="AB13" s="17"/>
      <c r="AC13" s="17"/>
    </row>
    <row r="14" spans="1:29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spans="1:29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9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2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2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1:2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1:2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spans="1:2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2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1:2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  <row r="41" spans="1:2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1:2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</row>
    <row r="47" spans="1:2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1:2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1:2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</row>
    <row r="50" spans="1:2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spans="1:2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</row>
    <row r="59" spans="1:2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spans="1:2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spans="1:2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</row>
    <row r="63" spans="1:2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</row>
    <row r="64" spans="1:2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spans="1:2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</row>
    <row r="66" spans="1:2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1:2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</row>
    <row r="68" spans="1:2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</row>
    <row r="69" spans="1:2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</row>
    <row r="71" spans="1:2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</row>
    <row r="72" spans="1:2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</row>
    <row r="73" spans="1:2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</row>
    <row r="74" spans="1:2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</row>
    <row r="75" spans="1:2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</row>
    <row r="76" spans="1:2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</row>
    <row r="77" spans="1:2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</row>
    <row r="78" spans="1:2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</row>
    <row r="79" spans="1:2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</row>
    <row r="80" spans="1:2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</row>
    <row r="81" spans="1:2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</row>
    <row r="82" spans="1:2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</row>
    <row r="83" spans="1:2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</row>
    <row r="84" spans="1:2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</row>
    <row r="85" spans="1:2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spans="1:2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</row>
    <row r="88" spans="1:2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spans="1:2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</row>
    <row r="90" spans="1:2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</row>
    <row r="91" spans="1:2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</row>
    <row r="92" spans="1:2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</row>
    <row r="93" spans="1:2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</row>
    <row r="94" spans="1:2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</row>
    <row r="95" spans="1:2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</row>
    <row r="96" spans="1:2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</row>
    <row r="97" spans="1:2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</row>
    <row r="98" spans="1:2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</row>
    <row r="99" spans="1:2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</row>
    <row r="100" spans="1:2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</row>
    <row r="101" spans="1:2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</row>
    <row r="102" spans="1:2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</row>
    <row r="103" spans="1:2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</row>
    <row r="104" spans="1:2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</row>
    <row r="105" spans="1:2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</row>
    <row r="106" spans="1:2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</row>
    <row r="107" spans="1:2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</row>
    <row r="108" spans="1:2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</row>
    <row r="109" spans="1:2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</row>
    <row r="110" spans="1:2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</row>
    <row r="111" spans="1:2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</row>
    <row r="112" spans="1:2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</row>
    <row r="113" spans="1:2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</row>
    <row r="114" spans="1:2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</row>
    <row r="115" spans="1:2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</row>
  </sheetData>
  <mergeCells count="39">
    <mergeCell ref="E4:E7"/>
    <mergeCell ref="F4:F7"/>
    <mergeCell ref="R10:R13"/>
    <mergeCell ref="J4:J7"/>
    <mergeCell ref="D10:D13"/>
    <mergeCell ref="E10:E13"/>
    <mergeCell ref="F10:F13"/>
    <mergeCell ref="H10:H13"/>
    <mergeCell ref="I10:I13"/>
    <mergeCell ref="J10:J13"/>
    <mergeCell ref="H4:H7"/>
    <mergeCell ref="I4:I7"/>
    <mergeCell ref="R4:R7"/>
    <mergeCell ref="L4:L7"/>
    <mergeCell ref="M4:M7"/>
    <mergeCell ref="N4:N7"/>
    <mergeCell ref="P4:P7"/>
    <mergeCell ref="Q4:Q7"/>
    <mergeCell ref="L10:L13"/>
    <mergeCell ref="M10:M13"/>
    <mergeCell ref="N10:N13"/>
    <mergeCell ref="P10:P13"/>
    <mergeCell ref="Q10:Q13"/>
    <mergeCell ref="A1:V1"/>
    <mergeCell ref="S3:V3"/>
    <mergeCell ref="C9:F9"/>
    <mergeCell ref="G9:J9"/>
    <mergeCell ref="K9:N9"/>
    <mergeCell ref="O9:R9"/>
    <mergeCell ref="C3:F3"/>
    <mergeCell ref="G3:J3"/>
    <mergeCell ref="K3:N3"/>
    <mergeCell ref="O3:R3"/>
    <mergeCell ref="V4:V7"/>
    <mergeCell ref="T4:T7"/>
    <mergeCell ref="U4:U7"/>
    <mergeCell ref="A3:A6"/>
    <mergeCell ref="A9:A12"/>
    <mergeCell ref="D4:D7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الابتدائية</vt:lpstr>
      <vt:lpstr>المتوسطة</vt:lpstr>
      <vt:lpstr>الثانوية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KHALAF</dc:creator>
  <cp:lastModifiedBy>KHALAF</cp:lastModifiedBy>
  <cp:lastPrinted>2019-05-06T10:34:55Z</cp:lastPrinted>
  <dcterms:created xsi:type="dcterms:W3CDTF">2018-05-21T08:37:01Z</dcterms:created>
  <dcterms:modified xsi:type="dcterms:W3CDTF">2019-05-06T10:35:00Z</dcterms:modified>
</cp:coreProperties>
</file>